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_luchetti\Desktop\IN ITINERE\ScorrimentoImpegnoAC2022\"/>
    </mc:Choice>
  </mc:AlternateContent>
  <xr:revisionPtr revIDLastSave="0" documentId="8_{FB4319B8-32A0-4EC7-89B3-B19A0DF0123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6" i="1"/>
  <c r="H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6" i="1"/>
  <c r="D33" i="1"/>
  <c r="I7" i="1" l="1"/>
  <c r="H16" i="1"/>
  <c r="H33" i="1" s="1"/>
  <c r="I16" i="1"/>
  <c r="H17" i="1"/>
  <c r="I33" i="1" l="1"/>
</calcChain>
</file>

<file path=xl/sharedStrings.xml><?xml version="1.0" encoding="utf-8"?>
<sst xmlns="http://schemas.openxmlformats.org/spreadsheetml/2006/main" count="69" uniqueCount="69">
  <si>
    <t xml:space="preserve">Bando 2022 Sostegno a premi, rassegne e festival </t>
  </si>
  <si>
    <t>n. progressivo</t>
  </si>
  <si>
    <t>SOGGETTO che ha fatto domanda</t>
  </si>
  <si>
    <t>titolo del PROGETTO</t>
  </si>
  <si>
    <t>Premio nazionale di cultura "Frontino - Montefeltro" - XLI Edizione 2022</t>
  </si>
  <si>
    <t>I fumi della fornace - festa della poesia</t>
  </si>
  <si>
    <t>Festival del Saper Vivere FINO alla FINE 2022 Edizione X – P.A.C.E. Percorsi dell’Anima per la Crescita Esistenziale</t>
  </si>
  <si>
    <t>Festival del giornalismo culturale - 10a edizione</t>
  </si>
  <si>
    <t>Festival Letterario Macerata Racconta</t>
  </si>
  <si>
    <t>Popsophia, festival del contemporaneo 2022 - "Il tempo ritrovato"</t>
  </si>
  <si>
    <t>fosforo: la festa della scienza</t>
  </si>
  <si>
    <t>Festival Adriatico Mediterraneo 2022</t>
  </si>
  <si>
    <t>Ventimilarighe sotto i mari…in giallo. Festival del noir e del giallo civile</t>
  </si>
  <si>
    <t>Premio nazionale Gentile da Fabriano - "Dopo la guerra" - XXVI edizione 2022</t>
  </si>
  <si>
    <t>Demanio Marittimo km 278 - 12a edizione</t>
  </si>
  <si>
    <t>"Traduco, dunque sono": 5a edizione di Bookmarchs, il festival diffuso dei libri e di chi li traduce</t>
  </si>
  <si>
    <t>Filofest 2022</t>
  </si>
  <si>
    <t>Festival d'estate a Palazzo Claudi con mostra dedicata al poeta e scrittore marchigiano Claudio Claudi a 50 anni dalla morte "Ho desiderato la felicità. Ho cercato tutto. Claudio Claudi: un umanista del secolo breve"</t>
  </si>
  <si>
    <t xml:space="preserve">Macchie e Inchiostri - festival del giornalismo d'inchiesta e inviati di guerra </t>
  </si>
  <si>
    <t>Ghergo Foto Fest- Festival di Fotografia di Montefano - Premio Ghergo VII edizione</t>
  </si>
  <si>
    <t>SCORRIMENTO GRADUATORIA A</t>
  </si>
  <si>
    <t>contributo</t>
  </si>
  <si>
    <t>capitolo</t>
  </si>
  <si>
    <t xml:space="preserve">TOTALE </t>
  </si>
  <si>
    <t>Associazione culturale Congerie APS CF 02024750438 PI 02024750438 Piazza Mazzini 63/C 62010 Montecassiano MC ben 939680</t>
  </si>
  <si>
    <t>Comune di Fermo Via Giuseppe Mazzini, 4, 63900 Fermo FM Codice fiscale: 00334990447 Partita IVA: 00334990447</t>
  </si>
  <si>
    <t>Associazione per la Formazione al Giornalismo - sede legale Via Saffi 2 61029 Urbino PU sede operativa Piazza Repubblica 3 61029 Urbino PU CF 91006010416 PI no</t>
  </si>
  <si>
    <t xml:space="preserve">Associazione Nemesis Planetarium CF 93079540436 PI 01969620432 Via D. Alighieri 247 62012 Civitanova Marche MC </t>
  </si>
  <si>
    <t xml:space="preserve">Associazione Smeriglio Piazza San Pietro 3 63856 Smerillo FM CF 92044560446 </t>
  </si>
  <si>
    <t xml:space="preserve">Ass. Culturale Contesto  Via Garibaldi 87 62100 Macerata CF 93069900434 PI 01819630433 </t>
  </si>
  <si>
    <t>Comune di Monte Rinaldo Via Borgonuovo 16 63900 Fermo CF PI 00396470445</t>
  </si>
  <si>
    <t>Associazione Popsophia  Piazza dellaLlibertà 3 62029 Tolentino MC CF 93065100435 PI 01827180439</t>
  </si>
  <si>
    <t>Associazione culturale Next CF 02623830425 PI 02623830425 Via Venezia 33/a 60019 Senigallia AN ben. 874643</t>
  </si>
  <si>
    <t>Associazione A/M Adriatico Mediterraneo Strada Passo Varano 228 60131 Ancona CF 93113320423 PI 02341790422 ben 43220</t>
  </si>
  <si>
    <t>Comune di Senigallia Piazza Roma 8 62019 Senigallia AN CF PI 00332510429</t>
  </si>
  <si>
    <t>A.R.S. Urbino Ducale Associazione Volontariato ONLUS Piazza della Repubblica 13 61029 Urbino PU CF 91002680410 PI 00866780414 ben 865361</t>
  </si>
  <si>
    <t>Associazione Gentile Premio - Corso Repubblica 44 60044 Fabriano AN - Via Monterosso Stazione 47/B Sassoferrato AN (sede legale dichiarata) CF 90018110420 PI no</t>
  </si>
  <si>
    <t>Associazione Demanio Marittimo km 278  Viale della Vittoria 75 60035 Jesi AN CF 92031710426 PI no</t>
  </si>
  <si>
    <t>Associazione Marche Arte Viva Via San Francesco 30/A 60025 Loreto AN Codice fiscale: 93158240429 Partita IVA: 02865510420</t>
  </si>
  <si>
    <t>Associazione culturale Spaesamenti Contrada San Marziale 11 63848 Petritoli FM CF 90064990444 PI 02358420442</t>
  </si>
  <si>
    <t>Comune di Montappone Via Leopardi 12 63835 Montappone FM CF 81001810449 PI 00371340449</t>
  </si>
  <si>
    <t>Ass. Wega Impresa Sociale Via C. Battisti 127 63857 Amandola FM CF e PI 01997100444</t>
  </si>
  <si>
    <t>Fondazione Claudi sede legale Via Antonio Serra 104 00191 Roma sede operativa Via Rave 7 62020 Serrapetrona MC CF 97170100586 PI no</t>
  </si>
  <si>
    <t>Fondazione Claudio Venanzi Via Vito Volterra 11 60123 Ancona CF 93130920429 PI 02601770429</t>
  </si>
  <si>
    <t>R.A.</t>
  </si>
  <si>
    <t>Note</t>
  </si>
  <si>
    <t>Comune di Colli al Metauro Via Marconi, 1 61036 Colli al Metauro PU CF 02624260416 PI  02624260416</t>
  </si>
  <si>
    <t>Paje 2022</t>
  </si>
  <si>
    <t>Traffic Festival</t>
  </si>
  <si>
    <t>Associazione Ventottozerosei Via Matelica 13 60100 Ancona Codice fiscale e Partita IVA: 02470290426</t>
  </si>
  <si>
    <t>Cinematica Festival 2022</t>
  </si>
  <si>
    <t>Associazione Premio Eleanor Worthington ODV (APEW-ODV) Via Pian del Monte 2 61029 Urbino PU CF 91024060419 Pi no</t>
  </si>
  <si>
    <t>Festival Federicus Theatrum</t>
  </si>
  <si>
    <t>Karussell, arte contemporanea in spazi privati  5° edizione della rassegna di arte contemporanea</t>
  </si>
  <si>
    <t>Associazione Karussel Via Armando Diaz  285 63900 Fermo CF 02390260442 PI 02390260442</t>
  </si>
  <si>
    <t xml:space="preserve">Biblihospice ODV Piazza Leopardi 1 presso Comune 62024 Esanatoglia MC CF 92023080432 PI no </t>
  </si>
  <si>
    <t>Effetto Ghergo Associazione via Roma 3 62010 Montefano MC CF 93078660433 PI 01941650432 (contributo parziale)</t>
  </si>
  <si>
    <t>quota di contributo non concedibile: 4.511,32</t>
  </si>
  <si>
    <t>Galassica Festival dell'astronomia</t>
  </si>
  <si>
    <t>Festival le parole della montagna</t>
  </si>
  <si>
    <t xml:space="preserve">Festival dell'archeologia- ricerca, valorizzazione e spettacolo </t>
  </si>
  <si>
    <t>La fondazione Claudio Venanzi 2022 XI - Programma 2022 - 25 incontri divulgativi</t>
  </si>
  <si>
    <t>Sensibilizzazione alla disabilità tramite l'arte</t>
  </si>
  <si>
    <t>Fermhamente - Festival della scienza</t>
  </si>
  <si>
    <t>completamento contributo</t>
  </si>
  <si>
    <t xml:space="preserve">Comune di Frontino Sede Legale Corso Giovanni XXIII 3 61021 Frontino PU Codice Fiscale 00360580419 Partita IVA 00360580419 </t>
  </si>
  <si>
    <t>Liquidazione Contributo Netto</t>
  </si>
  <si>
    <t xml:space="preserve">Annualità 2023 </t>
  </si>
  <si>
    <t>Annualità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</si>
</sst>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5" fillId="2" borderId="4" xfId="0" applyFont="1" applyFill="1" applyBorder="1" applyAlignment="1">
      <alignment wrapText="1" shrinkToFit="1"/>
    </xf>
    <xf numFmtId="0" fontId="5" fillId="2" borderId="4" xfId="0" applyFont="1" applyFill="1" applyBorder="1" applyAlignment="1">
      <alignment wrapText="1"/>
    </xf>
    <xf numFmtId="164" fontId="2" fillId="2" borderId="4" xfId="0" applyNumberFormat="1" applyFont="1" applyFill="1" applyBorder="1"/>
    <xf numFmtId="4" fontId="2" fillId="0" borderId="4" xfId="0" applyNumberFormat="1" applyFont="1" applyBorder="1"/>
    <xf numFmtId="0" fontId="2" fillId="4" borderId="4" xfId="0" applyFont="1" applyFill="1" applyBorder="1"/>
    <xf numFmtId="164" fontId="2" fillId="2" borderId="6" xfId="0" applyNumberFormat="1" applyFont="1" applyFill="1" applyBorder="1"/>
    <xf numFmtId="0" fontId="2" fillId="0" borderId="4" xfId="0" applyFont="1" applyBorder="1"/>
    <xf numFmtId="164" fontId="2" fillId="2" borderId="4" xfId="1" applyNumberFormat="1" applyFont="1" applyFill="1" applyBorder="1"/>
    <xf numFmtId="0" fontId="5" fillId="0" borderId="4" xfId="0" applyFont="1" applyBorder="1" applyAlignment="1">
      <alignment wrapText="1"/>
    </xf>
    <xf numFmtId="164" fontId="2" fillId="0" borderId="4" xfId="1" applyNumberFormat="1" applyFont="1" applyBorder="1"/>
    <xf numFmtId="0" fontId="6" fillId="0" borderId="4" xfId="0" applyFont="1" applyBorder="1" applyAlignment="1">
      <alignment wrapText="1"/>
    </xf>
    <xf numFmtId="164" fontId="3" fillId="0" borderId="4" xfId="1" applyNumberFormat="1" applyFont="1" applyBorder="1"/>
    <xf numFmtId="0" fontId="0" fillId="2" borderId="0" xfId="0" applyFill="1"/>
    <xf numFmtId="4" fontId="0" fillId="2" borderId="0" xfId="0" applyNumberFormat="1" applyFill="1"/>
    <xf numFmtId="164" fontId="0" fillId="2" borderId="0" xfId="0" applyNumberFormat="1" applyFill="1"/>
    <xf numFmtId="0" fontId="4" fillId="5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/>
    <xf numFmtId="0" fontId="0" fillId="0" borderId="4" xfId="0" applyBorder="1"/>
    <xf numFmtId="4" fontId="0" fillId="0" borderId="0" xfId="0" applyNumberFormat="1"/>
    <xf numFmtId="44" fontId="7" fillId="0" borderId="4" xfId="1" applyFont="1" applyBorder="1"/>
    <xf numFmtId="164" fontId="7" fillId="0" borderId="4" xfId="0" applyNumberFormat="1" applyFont="1" applyBorder="1"/>
    <xf numFmtId="164" fontId="7" fillId="2" borderId="4" xfId="0" applyNumberFormat="1" applyFont="1" applyFill="1" applyBorder="1"/>
    <xf numFmtId="0" fontId="3" fillId="0" borderId="4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5" zoomScale="124" zoomScaleNormal="124" workbookViewId="0">
      <selection activeCell="I18" sqref="I18"/>
    </sheetView>
  </sheetViews>
  <sheetFormatPr defaultRowHeight="15" x14ac:dyDescent="0.25"/>
  <cols>
    <col min="2" max="2" width="34.85546875" customWidth="1"/>
    <col min="3" max="3" width="58.42578125" customWidth="1"/>
    <col min="4" max="4" width="18.28515625" customWidth="1"/>
    <col min="5" max="5" width="16.28515625" customWidth="1"/>
    <col min="6" max="6" width="18" customWidth="1"/>
    <col min="7" max="7" width="12.28515625" bestFit="1" customWidth="1"/>
    <col min="8" max="8" width="20.7109375" customWidth="1"/>
    <col min="9" max="9" width="14.7109375" customWidth="1"/>
    <col min="12" max="13" width="13.85546875" bestFit="1" customWidth="1"/>
  </cols>
  <sheetData>
    <row r="1" spans="1:14" ht="16.5" x14ac:dyDescent="0.3">
      <c r="A1" s="2"/>
      <c r="B1" s="3"/>
      <c r="C1" s="4"/>
      <c r="D1" s="5"/>
      <c r="E1" s="5"/>
      <c r="F1" s="5"/>
      <c r="G1" s="5"/>
    </row>
    <row r="2" spans="1:14" ht="16.5" x14ac:dyDescent="0.3">
      <c r="A2" s="31" t="s">
        <v>0</v>
      </c>
      <c r="B2" s="31"/>
      <c r="C2" s="31"/>
      <c r="D2" s="5"/>
      <c r="E2" s="5"/>
      <c r="F2" s="5"/>
      <c r="G2" s="5"/>
    </row>
    <row r="3" spans="1:14" ht="16.5" x14ac:dyDescent="0.3">
      <c r="A3" s="31" t="s">
        <v>20</v>
      </c>
      <c r="B3" s="31"/>
      <c r="C3" s="31"/>
      <c r="D3" s="5"/>
      <c r="E3" s="5"/>
      <c r="F3" s="5"/>
      <c r="G3" s="5"/>
    </row>
    <row r="4" spans="1:14" ht="16.5" x14ac:dyDescent="0.3">
      <c r="A4" s="5"/>
      <c r="B4" s="5"/>
      <c r="C4" s="5"/>
      <c r="D4" s="5"/>
      <c r="E4" s="5"/>
      <c r="F4" s="5"/>
      <c r="G4" s="5"/>
    </row>
    <row r="5" spans="1:14" ht="57.75" customHeight="1" x14ac:dyDescent="0.25">
      <c r="A5" s="6" t="s">
        <v>1</v>
      </c>
      <c r="B5" s="7" t="s">
        <v>2</v>
      </c>
      <c r="C5" s="7" t="s">
        <v>3</v>
      </c>
      <c r="D5" s="6" t="s">
        <v>21</v>
      </c>
      <c r="E5" s="6" t="s">
        <v>68</v>
      </c>
      <c r="F5" s="6" t="s">
        <v>67</v>
      </c>
      <c r="G5" s="6" t="s">
        <v>22</v>
      </c>
      <c r="H5" s="6" t="s">
        <v>44</v>
      </c>
      <c r="I5" s="6" t="s">
        <v>66</v>
      </c>
      <c r="J5" s="6" t="s">
        <v>45</v>
      </c>
      <c r="L5" s="27"/>
      <c r="M5" s="1"/>
      <c r="N5" s="1"/>
    </row>
    <row r="6" spans="1:14" ht="54" customHeight="1" x14ac:dyDescent="0.3">
      <c r="A6" s="8">
        <v>12</v>
      </c>
      <c r="B6" s="9" t="s">
        <v>65</v>
      </c>
      <c r="C6" s="10" t="s">
        <v>4</v>
      </c>
      <c r="D6" s="11">
        <v>4547.3900000000003</v>
      </c>
      <c r="E6" s="12">
        <f>ABS(41.85857177*D6)/100</f>
        <v>1903.472506811803</v>
      </c>
      <c r="F6" s="12">
        <f>ABS(58.14142823*D6)/100</f>
        <v>2643.9174931881971</v>
      </c>
      <c r="G6" s="13">
        <v>2050210048</v>
      </c>
      <c r="H6" s="12">
        <v>0</v>
      </c>
      <c r="I6" s="11">
        <v>4547.3900000000003</v>
      </c>
      <c r="J6" s="24" t="s">
        <v>64</v>
      </c>
    </row>
    <row r="7" spans="1:14" ht="47.25" customHeight="1" x14ac:dyDescent="0.3">
      <c r="A7" s="8">
        <v>13</v>
      </c>
      <c r="B7" s="9" t="s">
        <v>24</v>
      </c>
      <c r="C7" s="10" t="s">
        <v>5</v>
      </c>
      <c r="D7" s="14">
        <v>21630</v>
      </c>
      <c r="E7" s="12">
        <v>9054</v>
      </c>
      <c r="F7" s="12">
        <v>12576</v>
      </c>
      <c r="G7" s="15">
        <v>2050210031</v>
      </c>
      <c r="H7" s="12">
        <f>ABS(4*E7)/100</f>
        <v>362.16</v>
      </c>
      <c r="I7" s="12">
        <f>E7-H7</f>
        <v>8691.84</v>
      </c>
      <c r="J7" s="26"/>
    </row>
    <row r="8" spans="1:14" ht="39.75" customHeight="1" x14ac:dyDescent="0.3">
      <c r="A8" s="8">
        <v>14</v>
      </c>
      <c r="B8" s="9" t="s">
        <v>55</v>
      </c>
      <c r="C8" s="10" t="s">
        <v>6</v>
      </c>
      <c r="D8" s="11">
        <v>23400</v>
      </c>
      <c r="E8" s="12">
        <v>9794.9</v>
      </c>
      <c r="F8" s="12">
        <v>13605.1</v>
      </c>
      <c r="G8" s="15">
        <v>2050210031</v>
      </c>
      <c r="H8" s="26">
        <v>0</v>
      </c>
      <c r="I8" s="12">
        <v>9794.9</v>
      </c>
      <c r="J8" s="26"/>
    </row>
    <row r="9" spans="1:14" ht="52.5" customHeight="1" x14ac:dyDescent="0.3">
      <c r="A9" s="8">
        <v>15</v>
      </c>
      <c r="B9" s="9" t="s">
        <v>25</v>
      </c>
      <c r="C9" s="10" t="s">
        <v>63</v>
      </c>
      <c r="D9" s="11">
        <v>20400</v>
      </c>
      <c r="E9" s="12">
        <f t="shared" ref="E9:E32" si="0">ABS(41.85857177*D9)/100</f>
        <v>8539.1486410799989</v>
      </c>
      <c r="F9" s="12">
        <f t="shared" ref="F9:F32" si="1">ABS(58.14142823*D9)/100</f>
        <v>11860.851358920001</v>
      </c>
      <c r="G9" s="15">
        <v>2050210048</v>
      </c>
      <c r="H9" s="12">
        <v>0</v>
      </c>
      <c r="I9" s="12">
        <v>8539.15</v>
      </c>
      <c r="J9" s="25"/>
    </row>
    <row r="10" spans="1:14" ht="55.5" customHeight="1" x14ac:dyDescent="0.3">
      <c r="A10" s="8">
        <v>16</v>
      </c>
      <c r="B10" s="9" t="s">
        <v>26</v>
      </c>
      <c r="C10" s="10" t="s">
        <v>7</v>
      </c>
      <c r="D10" s="11">
        <v>30000</v>
      </c>
      <c r="E10" s="12">
        <f t="shared" si="0"/>
        <v>12557.571531</v>
      </c>
      <c r="F10" s="12">
        <f t="shared" si="1"/>
        <v>17442.428468999999</v>
      </c>
      <c r="G10" s="15">
        <v>2050210031</v>
      </c>
      <c r="H10" s="26">
        <v>0</v>
      </c>
      <c r="I10" s="12">
        <v>12557.57</v>
      </c>
      <c r="J10" s="26"/>
    </row>
    <row r="11" spans="1:14" ht="48.75" customHeight="1" x14ac:dyDescent="0.3">
      <c r="A11" s="8">
        <v>17</v>
      </c>
      <c r="B11" s="10" t="s">
        <v>27</v>
      </c>
      <c r="C11" s="10" t="s">
        <v>58</v>
      </c>
      <c r="D11" s="11">
        <v>20100</v>
      </c>
      <c r="E11" s="12">
        <f t="shared" si="0"/>
        <v>8413.5729257700004</v>
      </c>
      <c r="F11" s="12">
        <f t="shared" si="1"/>
        <v>11686.427074230001</v>
      </c>
      <c r="G11" s="15">
        <v>2050210031</v>
      </c>
      <c r="H11" s="26">
        <v>0</v>
      </c>
      <c r="I11" s="12">
        <v>8413.57</v>
      </c>
      <c r="J11" s="26"/>
    </row>
    <row r="12" spans="1:14" ht="32.25" customHeight="1" x14ac:dyDescent="0.3">
      <c r="A12" s="8">
        <v>18</v>
      </c>
      <c r="B12" s="10" t="s">
        <v>28</v>
      </c>
      <c r="C12" s="10" t="s">
        <v>59</v>
      </c>
      <c r="D12" s="16">
        <v>23520</v>
      </c>
      <c r="E12" s="12">
        <f t="shared" si="0"/>
        <v>9845.1360803039988</v>
      </c>
      <c r="F12" s="12">
        <f t="shared" si="1"/>
        <v>13674.863919695999</v>
      </c>
      <c r="G12" s="15">
        <v>2050210031</v>
      </c>
      <c r="H12" s="26">
        <v>0</v>
      </c>
      <c r="I12" s="12">
        <v>9845.14</v>
      </c>
      <c r="J12" s="26"/>
    </row>
    <row r="13" spans="1:14" ht="37.5" customHeight="1" x14ac:dyDescent="0.3">
      <c r="A13" s="8">
        <v>19</v>
      </c>
      <c r="B13" s="10" t="s">
        <v>29</v>
      </c>
      <c r="C13" s="10" t="s">
        <v>8</v>
      </c>
      <c r="D13" s="16">
        <v>30000</v>
      </c>
      <c r="E13" s="12">
        <f t="shared" si="0"/>
        <v>12557.571531</v>
      </c>
      <c r="F13" s="12">
        <f t="shared" si="1"/>
        <v>17442.428468999999</v>
      </c>
      <c r="G13" s="15">
        <v>2050210031</v>
      </c>
      <c r="H13" s="26">
        <v>0</v>
      </c>
      <c r="I13" s="12">
        <v>12557.57</v>
      </c>
      <c r="J13" s="26"/>
    </row>
    <row r="14" spans="1:14" ht="39.75" customHeight="1" x14ac:dyDescent="0.3">
      <c r="A14" s="8">
        <v>20</v>
      </c>
      <c r="B14" s="10" t="s">
        <v>30</v>
      </c>
      <c r="C14" s="10" t="s">
        <v>60</v>
      </c>
      <c r="D14" s="16">
        <v>11500</v>
      </c>
      <c r="E14" s="12">
        <f t="shared" si="0"/>
        <v>4813.7357535499996</v>
      </c>
      <c r="F14" s="12">
        <f t="shared" si="1"/>
        <v>6686.2642464500004</v>
      </c>
      <c r="G14" s="13">
        <v>2050210048</v>
      </c>
      <c r="H14" s="26">
        <v>0</v>
      </c>
      <c r="I14" s="12">
        <v>4813.74</v>
      </c>
      <c r="J14" s="26"/>
    </row>
    <row r="15" spans="1:14" ht="50.25" customHeight="1" x14ac:dyDescent="0.3">
      <c r="A15" s="8">
        <v>21</v>
      </c>
      <c r="B15" s="10" t="s">
        <v>31</v>
      </c>
      <c r="C15" s="10" t="s">
        <v>9</v>
      </c>
      <c r="D15" s="11">
        <v>40000</v>
      </c>
      <c r="E15" s="12">
        <f t="shared" si="0"/>
        <v>16743.428707999999</v>
      </c>
      <c r="F15" s="12">
        <f t="shared" si="1"/>
        <v>23256.571292000004</v>
      </c>
      <c r="G15" s="15">
        <v>2050210031</v>
      </c>
      <c r="H15" s="26">
        <v>0</v>
      </c>
      <c r="I15" s="12">
        <v>16743.43</v>
      </c>
      <c r="J15" s="26"/>
    </row>
    <row r="16" spans="1:14" ht="43.5" customHeight="1" x14ac:dyDescent="0.3">
      <c r="A16" s="8">
        <v>22</v>
      </c>
      <c r="B16" s="10" t="s">
        <v>32</v>
      </c>
      <c r="C16" s="10" t="s">
        <v>10</v>
      </c>
      <c r="D16" s="11">
        <v>10000</v>
      </c>
      <c r="E16" s="12">
        <f t="shared" si="0"/>
        <v>4185.8571769999999</v>
      </c>
      <c r="F16" s="12">
        <f t="shared" si="1"/>
        <v>5814.142823000001</v>
      </c>
      <c r="G16" s="15">
        <v>2050210031</v>
      </c>
      <c r="H16" s="12">
        <f>ABS(4*E16)/100</f>
        <v>167.43428707999999</v>
      </c>
      <c r="I16" s="12">
        <f>E16-H16</f>
        <v>4018.4228899199998</v>
      </c>
      <c r="J16" s="26"/>
    </row>
    <row r="17" spans="1:10" ht="41.25" customHeight="1" x14ac:dyDescent="0.3">
      <c r="A17" s="8">
        <v>23</v>
      </c>
      <c r="B17" s="10" t="s">
        <v>33</v>
      </c>
      <c r="C17" s="10" t="s">
        <v>11</v>
      </c>
      <c r="D17" s="16">
        <v>23000</v>
      </c>
      <c r="E17" s="12">
        <f t="shared" si="0"/>
        <v>9627.4715070999991</v>
      </c>
      <c r="F17" s="12">
        <f t="shared" si="1"/>
        <v>13372.528492900001</v>
      </c>
      <c r="G17" s="15">
        <v>2050210031</v>
      </c>
      <c r="H17" s="12">
        <f>ABS(4*E17)/100</f>
        <v>385.09886028399995</v>
      </c>
      <c r="I17" s="12">
        <v>9627.4699999999993</v>
      </c>
      <c r="J17" s="26"/>
    </row>
    <row r="18" spans="1:10" ht="30" customHeight="1" x14ac:dyDescent="0.3">
      <c r="A18" s="8">
        <v>24</v>
      </c>
      <c r="B18" s="10" t="s">
        <v>34</v>
      </c>
      <c r="C18" s="10" t="s">
        <v>12</v>
      </c>
      <c r="D18" s="11">
        <v>13643</v>
      </c>
      <c r="E18" s="12">
        <f t="shared" si="0"/>
        <v>5710.7649465811</v>
      </c>
      <c r="F18" s="12">
        <f t="shared" si="1"/>
        <v>7932.2350534189</v>
      </c>
      <c r="G18" s="13">
        <v>2050210048</v>
      </c>
      <c r="H18" s="26">
        <v>0</v>
      </c>
      <c r="I18" s="12">
        <v>5710.76</v>
      </c>
      <c r="J18" s="26"/>
    </row>
    <row r="19" spans="1:10" ht="59.25" customHeight="1" x14ac:dyDescent="0.3">
      <c r="A19" s="8">
        <v>25</v>
      </c>
      <c r="B19" s="10" t="s">
        <v>35</v>
      </c>
      <c r="C19" s="10" t="s">
        <v>52</v>
      </c>
      <c r="D19" s="16">
        <v>35000</v>
      </c>
      <c r="E19" s="12">
        <f t="shared" si="0"/>
        <v>14650.5001195</v>
      </c>
      <c r="F19" s="12">
        <f t="shared" si="1"/>
        <v>20349.4998805</v>
      </c>
      <c r="G19" s="15">
        <v>2050210031</v>
      </c>
      <c r="H19" s="26">
        <v>0</v>
      </c>
      <c r="I19" s="12">
        <v>14650.5</v>
      </c>
      <c r="J19" s="26"/>
    </row>
    <row r="20" spans="1:10" ht="58.5" customHeight="1" x14ac:dyDescent="0.3">
      <c r="A20" s="8">
        <v>26</v>
      </c>
      <c r="B20" s="9" t="s">
        <v>36</v>
      </c>
      <c r="C20" s="10" t="s">
        <v>13</v>
      </c>
      <c r="D20" s="11">
        <v>5000</v>
      </c>
      <c r="E20" s="12">
        <f t="shared" si="0"/>
        <v>2092.9285884999999</v>
      </c>
      <c r="F20" s="12">
        <f t="shared" si="1"/>
        <v>2907.0714115000005</v>
      </c>
      <c r="G20" s="15">
        <v>2050210031</v>
      </c>
      <c r="H20" s="26">
        <v>0</v>
      </c>
      <c r="I20" s="12">
        <v>2092.9299999999998</v>
      </c>
      <c r="J20" s="26"/>
    </row>
    <row r="21" spans="1:10" ht="42.75" customHeight="1" x14ac:dyDescent="0.3">
      <c r="A21" s="8">
        <v>27</v>
      </c>
      <c r="B21" s="10" t="s">
        <v>54</v>
      </c>
      <c r="C21" s="10" t="s">
        <v>53</v>
      </c>
      <c r="D21" s="11">
        <v>10956</v>
      </c>
      <c r="E21" s="12">
        <f t="shared" si="0"/>
        <v>4586.0251231211996</v>
      </c>
      <c r="F21" s="12">
        <f t="shared" si="1"/>
        <v>6369.9748768788004</v>
      </c>
      <c r="G21" s="15">
        <v>2050210031</v>
      </c>
      <c r="H21" s="26">
        <v>0</v>
      </c>
      <c r="I21" s="12">
        <v>4586.03</v>
      </c>
      <c r="J21" s="26"/>
    </row>
    <row r="22" spans="1:10" ht="47.25" customHeight="1" x14ac:dyDescent="0.3">
      <c r="A22" s="8">
        <v>28</v>
      </c>
      <c r="B22" s="9" t="s">
        <v>37</v>
      </c>
      <c r="C22" s="10" t="s">
        <v>14</v>
      </c>
      <c r="D22" s="11">
        <v>34200</v>
      </c>
      <c r="E22" s="12">
        <f t="shared" si="0"/>
        <v>14315.63154534</v>
      </c>
      <c r="F22" s="12">
        <f t="shared" si="1"/>
        <v>19884.368454660002</v>
      </c>
      <c r="G22" s="15">
        <v>2050210031</v>
      </c>
      <c r="H22" s="26">
        <v>0</v>
      </c>
      <c r="I22" s="12">
        <v>14315.63</v>
      </c>
      <c r="J22" s="26"/>
    </row>
    <row r="23" spans="1:10" ht="48" customHeight="1" x14ac:dyDescent="0.3">
      <c r="A23" s="8">
        <v>29</v>
      </c>
      <c r="B23" s="17" t="s">
        <v>49</v>
      </c>
      <c r="C23" s="10" t="s">
        <v>50</v>
      </c>
      <c r="D23" s="16">
        <v>40000</v>
      </c>
      <c r="E23" s="12">
        <f t="shared" si="0"/>
        <v>16743.428707999999</v>
      </c>
      <c r="F23" s="12">
        <f t="shared" si="1"/>
        <v>23256.571292000004</v>
      </c>
      <c r="G23" s="15">
        <v>2050210031</v>
      </c>
      <c r="H23" s="26">
        <v>0</v>
      </c>
      <c r="I23" s="12">
        <v>16743.43</v>
      </c>
      <c r="J23" s="26"/>
    </row>
    <row r="24" spans="1:10" ht="48" customHeight="1" x14ac:dyDescent="0.3">
      <c r="A24" s="8">
        <v>30</v>
      </c>
      <c r="B24" s="17" t="s">
        <v>38</v>
      </c>
      <c r="C24" s="10" t="s">
        <v>48</v>
      </c>
      <c r="D24" s="11">
        <v>5000</v>
      </c>
      <c r="E24" s="12">
        <f t="shared" si="0"/>
        <v>2092.9285884999999</v>
      </c>
      <c r="F24" s="12">
        <f t="shared" si="1"/>
        <v>2907.0714115000005</v>
      </c>
      <c r="G24" s="15">
        <v>2050210031</v>
      </c>
      <c r="H24" s="26">
        <v>0</v>
      </c>
      <c r="I24" s="12">
        <v>2092.9299999999998</v>
      </c>
      <c r="J24" s="26"/>
    </row>
    <row r="25" spans="1:10" ht="48.75" customHeight="1" x14ac:dyDescent="0.3">
      <c r="A25" s="8">
        <v>31</v>
      </c>
      <c r="B25" s="17" t="s">
        <v>39</v>
      </c>
      <c r="C25" s="10" t="s">
        <v>15</v>
      </c>
      <c r="D25" s="11">
        <v>6911</v>
      </c>
      <c r="E25" s="12">
        <f t="shared" si="0"/>
        <v>2892.8458950247</v>
      </c>
      <c r="F25" s="12">
        <f t="shared" si="1"/>
        <v>4018.1541049753</v>
      </c>
      <c r="G25" s="15">
        <v>2050210031</v>
      </c>
      <c r="H25" s="26">
        <v>0</v>
      </c>
      <c r="I25" s="12">
        <v>2892.85</v>
      </c>
      <c r="J25" s="26"/>
    </row>
    <row r="26" spans="1:10" ht="45" customHeight="1" x14ac:dyDescent="0.3">
      <c r="A26" s="8">
        <v>32</v>
      </c>
      <c r="B26" s="17" t="s">
        <v>40</v>
      </c>
      <c r="C26" s="10" t="s">
        <v>47</v>
      </c>
      <c r="D26" s="11">
        <v>18000</v>
      </c>
      <c r="E26" s="12">
        <f t="shared" si="0"/>
        <v>7534.5429186000001</v>
      </c>
      <c r="F26" s="12">
        <f t="shared" si="1"/>
        <v>10465.4570814</v>
      </c>
      <c r="G26" s="13">
        <v>2050210048</v>
      </c>
      <c r="H26" s="26">
        <v>0</v>
      </c>
      <c r="I26" s="12">
        <v>7534.54</v>
      </c>
      <c r="J26" s="26"/>
    </row>
    <row r="27" spans="1:10" ht="33" customHeight="1" x14ac:dyDescent="0.3">
      <c r="A27" s="8">
        <v>33</v>
      </c>
      <c r="B27" s="17" t="s">
        <v>41</v>
      </c>
      <c r="C27" s="10" t="s">
        <v>16</v>
      </c>
      <c r="D27" s="16">
        <v>19995</v>
      </c>
      <c r="E27" s="12">
        <f t="shared" si="0"/>
        <v>8369.6214254115002</v>
      </c>
      <c r="F27" s="12">
        <f t="shared" si="1"/>
        <v>11625.378574588502</v>
      </c>
      <c r="G27" s="15">
        <v>2050210031</v>
      </c>
      <c r="H27" s="26">
        <v>0</v>
      </c>
      <c r="I27" s="12">
        <v>8369.6200000000008</v>
      </c>
      <c r="J27" s="26"/>
    </row>
    <row r="28" spans="1:10" ht="61.5" customHeight="1" x14ac:dyDescent="0.3">
      <c r="A28" s="8">
        <v>34</v>
      </c>
      <c r="B28" s="17" t="s">
        <v>51</v>
      </c>
      <c r="C28" s="10" t="s">
        <v>62</v>
      </c>
      <c r="D28" s="11">
        <v>6600</v>
      </c>
      <c r="E28" s="12">
        <f t="shared" si="0"/>
        <v>2762.6657368199999</v>
      </c>
      <c r="F28" s="12">
        <f t="shared" si="1"/>
        <v>3837.3342631800001</v>
      </c>
      <c r="G28" s="15">
        <v>2050210031</v>
      </c>
      <c r="H28" s="26">
        <v>0</v>
      </c>
      <c r="I28" s="12">
        <v>2762.67</v>
      </c>
      <c r="J28" s="26"/>
    </row>
    <row r="29" spans="1:10" ht="45" customHeight="1" x14ac:dyDescent="0.3">
      <c r="A29" s="8">
        <v>35</v>
      </c>
      <c r="B29" s="17" t="s">
        <v>42</v>
      </c>
      <c r="C29" s="10" t="s">
        <v>17</v>
      </c>
      <c r="D29" s="16">
        <v>19000</v>
      </c>
      <c r="E29" s="12">
        <f t="shared" si="0"/>
        <v>7953.128636299999</v>
      </c>
      <c r="F29" s="12">
        <f t="shared" si="1"/>
        <v>11046.8713637</v>
      </c>
      <c r="G29" s="15">
        <v>2050210031</v>
      </c>
      <c r="H29" s="26">
        <v>0</v>
      </c>
      <c r="I29" s="12">
        <v>7953.13</v>
      </c>
      <c r="J29" s="26"/>
    </row>
    <row r="30" spans="1:10" ht="42.75" customHeight="1" x14ac:dyDescent="0.3">
      <c r="A30" s="8">
        <v>36</v>
      </c>
      <c r="B30" s="17" t="s">
        <v>46</v>
      </c>
      <c r="C30" s="10" t="s">
        <v>18</v>
      </c>
      <c r="D30" s="18">
        <v>6000</v>
      </c>
      <c r="E30" s="12">
        <f t="shared" si="0"/>
        <v>2511.5143062000002</v>
      </c>
      <c r="F30" s="12">
        <f t="shared" si="1"/>
        <v>3488.4856937999998</v>
      </c>
      <c r="G30" s="13">
        <v>2050210048</v>
      </c>
      <c r="H30" s="26">
        <v>0</v>
      </c>
      <c r="I30" s="12">
        <v>2511.5100000000002</v>
      </c>
      <c r="J30" s="26"/>
    </row>
    <row r="31" spans="1:10" ht="43.5" customHeight="1" x14ac:dyDescent="0.3">
      <c r="A31" s="8">
        <v>37</v>
      </c>
      <c r="B31" s="17" t="s">
        <v>43</v>
      </c>
      <c r="C31" s="10" t="s">
        <v>61</v>
      </c>
      <c r="D31" s="18">
        <v>9615</v>
      </c>
      <c r="E31" s="12">
        <f t="shared" si="0"/>
        <v>4024.7016756854996</v>
      </c>
      <c r="F31" s="12">
        <f t="shared" si="1"/>
        <v>5590.2983243145</v>
      </c>
      <c r="G31" s="15">
        <v>2050210031</v>
      </c>
      <c r="H31" s="26">
        <v>0</v>
      </c>
      <c r="I31" s="12">
        <v>4024.7</v>
      </c>
      <c r="J31" s="26"/>
    </row>
    <row r="32" spans="1:10" ht="43.5" customHeight="1" x14ac:dyDescent="0.3">
      <c r="A32" s="8">
        <v>38</v>
      </c>
      <c r="B32" s="10" t="s">
        <v>56</v>
      </c>
      <c r="C32" s="10" t="s">
        <v>19</v>
      </c>
      <c r="D32" s="11">
        <v>23488.68</v>
      </c>
      <c r="E32" s="12">
        <f t="shared" si="0"/>
        <v>9832.0259756256364</v>
      </c>
      <c r="F32" s="12">
        <f t="shared" si="1"/>
        <v>13656.654024374364</v>
      </c>
      <c r="G32" s="15">
        <v>2050210031</v>
      </c>
      <c r="H32" s="26">
        <v>0</v>
      </c>
      <c r="I32" s="12">
        <v>9832.0300000000007</v>
      </c>
      <c r="J32" s="24" t="s">
        <v>57</v>
      </c>
    </row>
    <row r="33" spans="1:9" ht="30.75" customHeight="1" x14ac:dyDescent="0.3">
      <c r="A33" s="8"/>
      <c r="B33" s="19" t="s">
        <v>23</v>
      </c>
      <c r="C33" s="19"/>
      <c r="D33" s="20">
        <f>SUM(D6:D32)</f>
        <v>511506.07</v>
      </c>
      <c r="E33" s="29">
        <v>214109.13</v>
      </c>
      <c r="F33" s="30">
        <v>297396.94</v>
      </c>
      <c r="G33" s="15"/>
      <c r="H33" s="28">
        <f>SUM(H7:H17)</f>
        <v>914.69314736399997</v>
      </c>
      <c r="I33" s="28">
        <f>SUM(I7:I17)</f>
        <v>105602.80288992</v>
      </c>
    </row>
    <row r="34" spans="1:9" s="21" customFormat="1" x14ac:dyDescent="0.25">
      <c r="D34" s="22"/>
    </row>
    <row r="35" spans="1:9" s="21" customFormat="1" x14ac:dyDescent="0.25">
      <c r="D35" s="23"/>
    </row>
    <row r="36" spans="1:9" s="21" customFormat="1" x14ac:dyDescent="0.25"/>
    <row r="37" spans="1:9" s="21" customFormat="1" x14ac:dyDescent="0.25">
      <c r="F37" s="22"/>
    </row>
    <row r="38" spans="1:9" x14ac:dyDescent="0.25">
      <c r="B38" s="1"/>
      <c r="E38" s="27"/>
    </row>
  </sheetData>
  <mergeCells count="2"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Luchetti</dc:creator>
  <cp:lastModifiedBy>Linda Luchetti</cp:lastModifiedBy>
  <dcterms:created xsi:type="dcterms:W3CDTF">2022-08-05T10:12:34Z</dcterms:created>
  <dcterms:modified xsi:type="dcterms:W3CDTF">2022-12-22T07:29:42Z</dcterms:modified>
</cp:coreProperties>
</file>